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6" yWindow="1020" windowWidth="20480" windowHeight="10560" activeTab="0"/>
  </bookViews>
  <sheets>
    <sheet name="Chemicals" sheetId="1" r:id="rId1"/>
  </sheets>
  <definedNames>
    <definedName name="Chemicals">'Chemicals'!$A$1:$Y$28</definedName>
    <definedName name="Dair">'Chemicals'!$B$7</definedName>
    <definedName name="Dsoil">'Chemicals'!$B$9</definedName>
    <definedName name="Dwater">'Chemicals'!$B$8</definedName>
    <definedName name="foc">'Chemicals'!$B$16</definedName>
    <definedName name="radius">'Chemicals'!$B$13</definedName>
    <definedName name="Rcste">'Chemicals'!$B$14</definedName>
    <definedName name="T">'Chemicals'!$B$15</definedName>
    <definedName name="Vair">'Chemicals'!$B$10</definedName>
    <definedName name="Vsoil">'Chemicals'!$B$12</definedName>
    <definedName name="Vwater">'Chemicals'!$B$11</definedName>
    <definedName name="zchar">'Chemicals'!$B$72</definedName>
    <definedName name="zprec">'Chemicals'!$B$72</definedName>
    <definedName name="zsec">'Chemicals'!$C$64</definedName>
    <definedName name="ztp">'Chemicals'!$B$73</definedName>
  </definedNames>
  <calcPr fullCalcOnLoad="1"/>
</workbook>
</file>

<file path=xl/sharedStrings.xml><?xml version="1.0" encoding="utf-8"?>
<sst xmlns="http://schemas.openxmlformats.org/spreadsheetml/2006/main" count="84" uniqueCount="57">
  <si>
    <t>tert-butyl alcohol</t>
  </si>
  <si>
    <t>Characteristic spatial range of precursor</t>
  </si>
  <si>
    <t>Characteristic spatial range of transformation product</t>
  </si>
  <si>
    <t xml:space="preserve">Secondary spatial range of the precursor/transformation product pair </t>
  </si>
  <si>
    <t>atm*m^3*mol^-1*K^-1</t>
  </si>
  <si>
    <t>Dair</t>
  </si>
  <si>
    <t>km^2/s</t>
  </si>
  <si>
    <t>Dwater</t>
  </si>
  <si>
    <t>Dsoil</t>
  </si>
  <si>
    <t>Vair</t>
  </si>
  <si>
    <t>Rcste</t>
  </si>
  <si>
    <t>foc</t>
  </si>
  <si>
    <t>Vwater</t>
  </si>
  <si>
    <t>T</t>
  </si>
  <si>
    <t>K</t>
  </si>
  <si>
    <t>Vsoil</t>
  </si>
  <si>
    <t>Transport. Coeff. In air</t>
  </si>
  <si>
    <t>Transport. Coeff. In water</t>
  </si>
  <si>
    <t>Transport coeff. In soil</t>
  </si>
  <si>
    <t>organic carbon content of soil</t>
  </si>
  <si>
    <t>Value</t>
  </si>
  <si>
    <t>Unit</t>
  </si>
  <si>
    <t>Description</t>
  </si>
  <si>
    <t>Vol. %</t>
  </si>
  <si>
    <t>Units</t>
  </si>
  <si>
    <t>K_Henry</t>
  </si>
  <si>
    <t>Log[Kow]</t>
  </si>
  <si>
    <t>no units</t>
  </si>
  <si>
    <t>k_air</t>
  </si>
  <si>
    <t>k_soil</t>
  </si>
  <si>
    <t>k_water</t>
  </si>
  <si>
    <t>km</t>
  </si>
  <si>
    <t>1/s</t>
  </si>
  <si>
    <t>atm*m3/mol</t>
  </si>
  <si>
    <t>Input Data: Precursor</t>
  </si>
  <si>
    <t>Input Data: Transformation product</t>
  </si>
  <si>
    <t>Precursor</t>
  </si>
  <si>
    <t>Results: Precursor</t>
  </si>
  <si>
    <t>Effective transport coeff. D</t>
  </si>
  <si>
    <t>Effective degradation rate k</t>
  </si>
  <si>
    <t>Results:Transformation product</t>
  </si>
  <si>
    <t>radius</t>
  </si>
  <si>
    <t>Range Calculator:</t>
  </si>
  <si>
    <t>no unit</t>
  </si>
  <si>
    <t>Radius of the earth</t>
  </si>
  <si>
    <t>Volume of air relative to soil volume</t>
  </si>
  <si>
    <t>Volume of water relative to soil volume</t>
  </si>
  <si>
    <t>Gas constant</t>
  </si>
  <si>
    <t>Temperature of the system</t>
  </si>
  <si>
    <t>The precursor is assumed to be released in a single pulse.
It experiences first-oder degradation and long-range transport</t>
  </si>
  <si>
    <t>Transformation product</t>
  </si>
  <si>
    <t>The transformation product is formed by the degradation of the precursor in the environment.
The transformation reaction is assumed to be firts-order.
Like the precursor, the transformation product experiences first-oder degradation and long-range transport.
The characteristic spatial range of the transformation product
 and the secondary spatial range of the precursor/transformation product pair are calculated below.</t>
  </si>
  <si>
    <t>Parameter name</t>
  </si>
  <si>
    <t>With the following spreadsheet, you can calculate the characteristic and the secondary spatial ranges.
The model environment is composed of three compartment:  air, water and soil.
The model has a one-dimensional, circular geometry, with the same radius as the earth (ring model).
Instant thermodynamic equilibrium is assumed between the three model compartments.
The parameters for each compartemnts are listed below.</t>
  </si>
  <si>
    <t>Example: MTBE</t>
  </si>
  <si>
    <t>Result: Secondary spatial range of the precursor/transformation product pair</t>
  </si>
  <si>
    <t>Intermediary result: z-parameter (introduced to simplify the formula)</t>
  </si>
</sst>
</file>

<file path=xl/styles.xml><?xml version="1.0" encoding="utf-8"?>
<styleSheet xmlns="http://schemas.openxmlformats.org/spreadsheetml/2006/main">
  <numFmts count="20">
    <numFmt numFmtId="5" formatCode="&quot;Fr &quot;#,##0_);\(&quot;Fr &quot;#,##0\)"/>
    <numFmt numFmtId="6" formatCode="&quot;Fr &quot;#,##0_);[Red]\(&quot;Fr &quot;#,##0\)"/>
    <numFmt numFmtId="7" formatCode="&quot;Fr &quot;#,##0.00_);\(&quot;Fr &quot;#,##0.00\)"/>
    <numFmt numFmtId="8" formatCode="&quot;Fr &quot;#,##0.00_);[Red]\(&quot;Fr &quot;#,##0.00\)"/>
    <numFmt numFmtId="42" formatCode="_(&quot;Fr &quot;* #,##0_);_(&quot;Fr &quot;* \(#,##0\);_(&quot;Fr &quot;* &quot;-&quot;_);_(@_)"/>
    <numFmt numFmtId="41" formatCode="_(* #,##0_);_(* \(#,##0\);_(* &quot;-&quot;_);_(@_)"/>
    <numFmt numFmtId="44" formatCode="_(&quot;Fr &quot;* #,##0.00_);_(&quot;Fr &quot;* \(#,##0.00\);_(&quot;Fr 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.&quot;#,##0_);\(&quot;SFr.&quot;#,##0\)"/>
    <numFmt numFmtId="173" formatCode="&quot;SFr.&quot;#,##0_);[Red]\(&quot;SFr.&quot;#,##0\)"/>
    <numFmt numFmtId="174" formatCode="&quot;SFr.&quot;#,##0.00_);\(&quot;SFr.&quot;#,##0.00\)"/>
    <numFmt numFmtId="175" formatCode="&quot;SFr.&quot;#,##0.00_);[Red]\(&quot;SFr.&quot;#,##0.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ms Rmn"/>
      <family val="0"/>
    </font>
    <font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b/>
      <sz val="18"/>
      <name val="Tms Rmn"/>
      <family val="0"/>
    </font>
    <font>
      <b/>
      <sz val="14"/>
      <color indexed="10"/>
      <name val="Tms Rmn"/>
      <family val="0"/>
    </font>
    <font>
      <b/>
      <sz val="14"/>
      <color indexed="17"/>
      <name val="Tms Rmn"/>
      <family val="0"/>
    </font>
    <font>
      <b/>
      <sz val="12"/>
      <color indexed="10"/>
      <name val="Tms Rmn"/>
      <family val="0"/>
    </font>
    <font>
      <b/>
      <sz val="12"/>
      <color indexed="17"/>
      <name val="Tms Rmn"/>
      <family val="0"/>
    </font>
    <font>
      <b/>
      <sz val="12"/>
      <color indexed="12"/>
      <name val="Tms Rmn"/>
      <family val="0"/>
    </font>
    <font>
      <b/>
      <sz val="18"/>
      <color indexed="10"/>
      <name val="Tms Rmn"/>
      <family val="0"/>
    </font>
    <font>
      <b/>
      <sz val="18"/>
      <color indexed="17"/>
      <name val="Tms Rmn"/>
      <family val="0"/>
    </font>
    <font>
      <b/>
      <sz val="14"/>
      <color indexed="1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11" fontId="5" fillId="0" borderId="1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1" fontId="6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/>
    </xf>
    <xf numFmtId="11" fontId="6" fillId="0" borderId="8" xfId="0" applyNumberFormat="1" applyFont="1" applyBorder="1" applyAlignment="1">
      <alignment/>
    </xf>
    <xf numFmtId="11" fontId="6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1" fontId="6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11" fontId="7" fillId="0" borderId="11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" fontId="14" fillId="0" borderId="12" xfId="0" applyNumberFormat="1" applyFont="1" applyBorder="1" applyAlignment="1">
      <alignment/>
    </xf>
    <xf numFmtId="0" fontId="7" fillId="2" borderId="0" xfId="0" applyNumberFormat="1" applyFont="1" applyFill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6" xfId="0" applyFont="1" applyBorder="1" applyAlignment="1">
      <alignment horizontal="left"/>
    </xf>
    <xf numFmtId="1" fontId="15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2" borderId="0" xfId="0" applyNumberFormat="1" applyFont="1" applyFill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1" fontId="5" fillId="0" borderId="1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11" fontId="5" fillId="0" borderId="0" xfId="0" applyNumberFormat="1" applyFont="1" applyBorder="1" applyAlignment="1">
      <alignment/>
    </xf>
    <xf numFmtId="0" fontId="18" fillId="3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workbookViewId="0" topLeftCell="A43">
      <selection activeCell="A63" sqref="A63:C63"/>
    </sheetView>
  </sheetViews>
  <sheetFormatPr defaultColWidth="11.421875" defaultRowHeight="12.75"/>
  <cols>
    <col min="1" max="1" width="23.28125" style="1" customWidth="1"/>
    <col min="2" max="2" width="35.8515625" style="1" customWidth="1"/>
    <col min="3" max="3" width="17.00390625" style="2" customWidth="1"/>
    <col min="4" max="4" width="9.8515625" style="2" customWidth="1"/>
    <col min="5" max="5" width="9.140625" style="2" customWidth="1"/>
    <col min="6" max="6" width="12.00390625" style="2" bestFit="1" customWidth="1"/>
    <col min="7" max="7" width="9.140625" style="2" customWidth="1"/>
    <col min="8" max="8" width="14.57421875" style="2" customWidth="1"/>
    <col min="9" max="9" width="9.140625" style="2" customWidth="1"/>
    <col min="10" max="10" width="12.00390625" style="2" bestFit="1" customWidth="1"/>
    <col min="11" max="12" width="10.7109375" style="2" customWidth="1"/>
    <col min="13" max="13" width="11.8515625" style="2" customWidth="1"/>
    <col min="14" max="14" width="11.7109375" style="2" customWidth="1"/>
    <col min="15" max="15" width="10.8515625" style="2" customWidth="1"/>
    <col min="16" max="16" width="9.140625" style="2" customWidth="1"/>
    <col min="17" max="17" width="13.8515625" style="2" customWidth="1"/>
    <col min="18" max="16384" width="9.140625" style="2" customWidth="1"/>
  </cols>
  <sheetData>
    <row r="2" ht="39" customHeight="1">
      <c r="A2" s="9" t="s">
        <v>42</v>
      </c>
    </row>
    <row r="3" spans="1:6" ht="124.5" customHeight="1">
      <c r="A3" s="77" t="s">
        <v>53</v>
      </c>
      <c r="B3" s="46"/>
      <c r="C3" s="46"/>
      <c r="D3" s="46"/>
      <c r="E3" s="46"/>
      <c r="F3" s="46"/>
    </row>
    <row r="4" spans="1:12" ht="12">
      <c r="A4" s="2"/>
      <c r="B4" s="2"/>
      <c r="L4" s="3"/>
    </row>
    <row r="5" spans="7:11" ht="12">
      <c r="G5" s="4"/>
      <c r="K5" s="3"/>
    </row>
    <row r="6" spans="1:11" ht="13.5">
      <c r="A6" s="47" t="s">
        <v>52</v>
      </c>
      <c r="B6" s="48" t="s">
        <v>20</v>
      </c>
      <c r="C6" s="49" t="s">
        <v>21</v>
      </c>
      <c r="D6" s="50" t="s">
        <v>22</v>
      </c>
      <c r="E6" s="22"/>
      <c r="F6" s="47"/>
      <c r="G6" s="4"/>
      <c r="K6" s="3"/>
    </row>
    <row r="7" spans="1:11" ht="12.75" customHeight="1">
      <c r="A7" s="16" t="s">
        <v>5</v>
      </c>
      <c r="B7" s="78">
        <v>2</v>
      </c>
      <c r="C7" s="23" t="s">
        <v>6</v>
      </c>
      <c r="D7" s="58" t="s">
        <v>16</v>
      </c>
      <c r="E7" s="59"/>
      <c r="F7" s="60"/>
      <c r="G7" s="4"/>
      <c r="K7" s="3"/>
    </row>
    <row r="8" spans="1:11" ht="12">
      <c r="A8" s="20" t="s">
        <v>7</v>
      </c>
      <c r="B8" s="79">
        <v>0.01</v>
      </c>
      <c r="C8" s="5" t="s">
        <v>6</v>
      </c>
      <c r="D8" s="61" t="s">
        <v>17</v>
      </c>
      <c r="E8" s="62"/>
      <c r="F8" s="63"/>
      <c r="G8" s="4"/>
      <c r="K8" s="3"/>
    </row>
    <row r="9" spans="1:6" ht="12">
      <c r="A9" s="21" t="s">
        <v>8</v>
      </c>
      <c r="B9" s="80">
        <v>0</v>
      </c>
      <c r="C9" s="24" t="s">
        <v>6</v>
      </c>
      <c r="D9" s="64" t="s">
        <v>18</v>
      </c>
      <c r="E9" s="65"/>
      <c r="F9" s="66"/>
    </row>
    <row r="10" spans="1:6" ht="12">
      <c r="A10" s="16" t="s">
        <v>9</v>
      </c>
      <c r="B10" s="78">
        <v>200000</v>
      </c>
      <c r="C10" s="23" t="s">
        <v>43</v>
      </c>
      <c r="D10" s="58" t="s">
        <v>45</v>
      </c>
      <c r="E10" s="59"/>
      <c r="F10" s="60"/>
    </row>
    <row r="11" spans="1:11" ht="12">
      <c r="A11" s="20" t="s">
        <v>12</v>
      </c>
      <c r="B11" s="79">
        <v>233</v>
      </c>
      <c r="C11" s="5" t="s">
        <v>43</v>
      </c>
      <c r="D11" s="61" t="s">
        <v>46</v>
      </c>
      <c r="E11" s="62"/>
      <c r="F11" s="63"/>
      <c r="G11" s="4"/>
      <c r="K11" s="3"/>
    </row>
    <row r="12" spans="1:6" ht="13.5" customHeight="1">
      <c r="A12" s="21" t="s">
        <v>15</v>
      </c>
      <c r="B12" s="80">
        <v>1</v>
      </c>
      <c r="C12" s="24" t="s">
        <v>43</v>
      </c>
      <c r="D12" s="64"/>
      <c r="E12" s="65"/>
      <c r="F12" s="66"/>
    </row>
    <row r="13" spans="1:6" ht="12">
      <c r="A13" s="16" t="s">
        <v>41</v>
      </c>
      <c r="B13" s="78">
        <v>6320</v>
      </c>
      <c r="C13" s="23" t="s">
        <v>31</v>
      </c>
      <c r="D13" s="58" t="s">
        <v>44</v>
      </c>
      <c r="E13" s="59"/>
      <c r="F13" s="60"/>
    </row>
    <row r="14" spans="1:6" ht="12">
      <c r="A14" s="20" t="s">
        <v>10</v>
      </c>
      <c r="B14" s="81">
        <v>8.314E-05</v>
      </c>
      <c r="C14" s="25" t="s">
        <v>4</v>
      </c>
      <c r="D14" s="61" t="s">
        <v>47</v>
      </c>
      <c r="E14" s="62"/>
      <c r="F14" s="63"/>
    </row>
    <row r="15" spans="1:6" ht="12">
      <c r="A15" s="20" t="s">
        <v>13</v>
      </c>
      <c r="B15" s="79">
        <v>298</v>
      </c>
      <c r="C15" s="25" t="s">
        <v>14</v>
      </c>
      <c r="D15" s="61" t="s">
        <v>48</v>
      </c>
      <c r="E15" s="62"/>
      <c r="F15" s="63"/>
    </row>
    <row r="16" spans="1:6" ht="12">
      <c r="A16" s="21" t="s">
        <v>11</v>
      </c>
      <c r="B16" s="82">
        <v>0.02</v>
      </c>
      <c r="C16" s="24" t="s">
        <v>23</v>
      </c>
      <c r="D16" s="26" t="s">
        <v>19</v>
      </c>
      <c r="E16" s="18"/>
      <c r="F16" s="19"/>
    </row>
    <row r="17" spans="1:6" ht="12">
      <c r="A17" s="7"/>
      <c r="B17" s="7"/>
      <c r="C17" s="8"/>
      <c r="D17" s="8"/>
      <c r="E17" s="8"/>
      <c r="F17" s="8"/>
    </row>
    <row r="18" ht="27.75" customHeight="1">
      <c r="A18" s="83" t="s">
        <v>36</v>
      </c>
    </row>
    <row r="19" spans="1:6" ht="13.5" customHeight="1">
      <c r="A19" s="84" t="s">
        <v>49</v>
      </c>
      <c r="B19" s="84"/>
      <c r="C19" s="84"/>
      <c r="D19" s="84"/>
      <c r="E19" s="84"/>
      <c r="F19" s="10"/>
    </row>
    <row r="20" spans="1:6" ht="12">
      <c r="A20" s="84"/>
      <c r="B20" s="84"/>
      <c r="C20" s="84"/>
      <c r="D20" s="84"/>
      <c r="E20" s="84"/>
      <c r="F20" s="10"/>
    </row>
    <row r="21" spans="1:6" ht="31.5" customHeight="1">
      <c r="A21" s="84"/>
      <c r="B21" s="84"/>
      <c r="C21" s="84"/>
      <c r="D21" s="84"/>
      <c r="E21" s="84"/>
      <c r="F21" s="10"/>
    </row>
    <row r="23" spans="1:2" ht="19.5">
      <c r="A23" s="85" t="s">
        <v>50</v>
      </c>
      <c r="B23" s="57"/>
    </row>
    <row r="24" spans="1:6" ht="12">
      <c r="A24" s="77" t="s">
        <v>51</v>
      </c>
      <c r="B24" s="77"/>
      <c r="C24" s="77"/>
      <c r="D24" s="77"/>
      <c r="E24" s="77"/>
      <c r="F24" s="10"/>
    </row>
    <row r="25" spans="1:6" ht="12">
      <c r="A25" s="77"/>
      <c r="B25" s="77"/>
      <c r="C25" s="77"/>
      <c r="D25" s="77"/>
      <c r="E25" s="77"/>
      <c r="F25" s="10"/>
    </row>
    <row r="26" spans="1:6" ht="12">
      <c r="A26" s="77"/>
      <c r="B26" s="77"/>
      <c r="C26" s="77"/>
      <c r="D26" s="77"/>
      <c r="E26" s="77"/>
      <c r="F26" s="10"/>
    </row>
    <row r="27" spans="1:6" ht="12">
      <c r="A27" s="77"/>
      <c r="B27" s="77"/>
      <c r="C27" s="77"/>
      <c r="D27" s="77"/>
      <c r="E27" s="77"/>
      <c r="F27" s="10"/>
    </row>
    <row r="28" spans="1:6" ht="12">
      <c r="A28" s="77"/>
      <c r="B28" s="77"/>
      <c r="C28" s="77"/>
      <c r="D28" s="77"/>
      <c r="E28" s="77"/>
      <c r="F28" s="10"/>
    </row>
    <row r="29" spans="1:6" ht="12">
      <c r="A29" s="77"/>
      <c r="B29" s="77"/>
      <c r="C29" s="77"/>
      <c r="D29" s="77"/>
      <c r="E29" s="77"/>
      <c r="F29" s="10"/>
    </row>
    <row r="30" spans="1:6" ht="12">
      <c r="A30" s="77"/>
      <c r="B30" s="77"/>
      <c r="C30" s="77"/>
      <c r="D30" s="77"/>
      <c r="E30" s="77"/>
      <c r="F30" s="10"/>
    </row>
    <row r="31" spans="1:2" ht="12" customHeight="1">
      <c r="A31" s="2"/>
      <c r="B31" s="2"/>
    </row>
    <row r="34" spans="1:6" ht="15.75">
      <c r="A34" s="11" t="s">
        <v>34</v>
      </c>
      <c r="B34" s="12"/>
      <c r="C34" s="8"/>
      <c r="D34" s="8"/>
      <c r="E34" s="8"/>
      <c r="F34" s="8"/>
    </row>
    <row r="35" spans="1:6" ht="12">
      <c r="A35" s="7"/>
      <c r="B35" s="33" t="s">
        <v>25</v>
      </c>
      <c r="C35" s="33" t="s">
        <v>26</v>
      </c>
      <c r="D35" s="33" t="s">
        <v>28</v>
      </c>
      <c r="E35" s="33" t="s">
        <v>29</v>
      </c>
      <c r="F35" s="33" t="s">
        <v>30</v>
      </c>
    </row>
    <row r="36" spans="1:6" ht="12.75" thickBot="1">
      <c r="A36" s="6" t="s">
        <v>24</v>
      </c>
      <c r="B36" s="34" t="s">
        <v>33</v>
      </c>
      <c r="C36" s="34" t="s">
        <v>27</v>
      </c>
      <c r="D36" s="34" t="s">
        <v>32</v>
      </c>
      <c r="E36" s="34" t="s">
        <v>32</v>
      </c>
      <c r="F36" s="34" t="s">
        <v>32</v>
      </c>
    </row>
    <row r="37" spans="1:6" s="32" customFormat="1" ht="15" thickBot="1">
      <c r="A37" s="86" t="s">
        <v>54</v>
      </c>
      <c r="B37" s="35">
        <v>0.000587</v>
      </c>
      <c r="C37" s="36">
        <v>0.94</v>
      </c>
      <c r="D37" s="35">
        <v>7.27E-07</v>
      </c>
      <c r="E37" s="35">
        <v>4.46E-08</v>
      </c>
      <c r="F37" s="37">
        <v>4.46E-08</v>
      </c>
    </row>
    <row r="38" spans="1:6" ht="12">
      <c r="A38" s="7"/>
      <c r="B38" s="7"/>
      <c r="C38" s="8"/>
      <c r="D38" s="8"/>
      <c r="E38" s="8"/>
      <c r="F38" s="8"/>
    </row>
    <row r="39" spans="1:6" ht="15.75">
      <c r="A39" s="11" t="s">
        <v>37</v>
      </c>
      <c r="B39" s="12"/>
      <c r="C39" s="8"/>
      <c r="D39" s="8"/>
      <c r="E39" s="8"/>
      <c r="F39" s="8"/>
    </row>
    <row r="40" spans="1:6" ht="13.5">
      <c r="A40" s="41" t="s">
        <v>38</v>
      </c>
      <c r="B40" s="42"/>
      <c r="C40" s="38">
        <f>(Dair*Vair+Dwater*Vwater*(Rcste*T)/(B37)+Dsoil*Vsoil*(foc*0.41*10^C37*Rcste*T)/(B37))/(Vair+Vwater*(Rcste*T)/(B37)+Vsoil*(foc*0.41*10^C37*Rcste*T)/(B37))</f>
        <v>1.906707184785808</v>
      </c>
      <c r="D40" s="52" t="s">
        <v>6</v>
      </c>
      <c r="E40" s="8"/>
      <c r="F40" s="8"/>
    </row>
    <row r="41" spans="1:4" ht="15" thickBot="1">
      <c r="A41" s="43" t="s">
        <v>39</v>
      </c>
      <c r="B41" s="44"/>
      <c r="C41" s="39">
        <f>(Vair*D37+F37*Vwater*(Rcste*T)/(B37)+E37*Vsoil*(foc*0.41*10^C37*Rcste*T)/(B37))/(Vair+Vwater*(Rcste*T)/(B37)+Vsoil*(foc*0.41*10^C37*Rcste*T)/(B37))</f>
        <v>6.950085833807426E-07</v>
      </c>
      <c r="D41" s="53" t="s">
        <v>32</v>
      </c>
    </row>
    <row r="42" spans="1:6" ht="13.5" customHeight="1" thickBot="1">
      <c r="A42" s="67" t="s">
        <v>1</v>
      </c>
      <c r="B42" s="68"/>
      <c r="C42" s="40">
        <f>EXP(1)*(SQRT(C40/C41))*TANH(PI()*radius/SQRT(C40/C41))*EXP((PI()/2-2*ATAN(EXP(PI()*radius/SQRT(C40/C41))))/(SINH(PI()*radius/SQRT(C40/C41))))</f>
        <v>4502.284232986783</v>
      </c>
      <c r="D42" s="54" t="s">
        <v>31</v>
      </c>
      <c r="E42" s="8"/>
      <c r="F42" s="8"/>
    </row>
    <row r="43" spans="1:6" ht="12">
      <c r="A43" s="7"/>
      <c r="B43" s="7"/>
      <c r="C43" s="8"/>
      <c r="D43" s="8"/>
      <c r="E43" s="8"/>
      <c r="F43" s="8"/>
    </row>
    <row r="44" spans="1:6" ht="12">
      <c r="A44" s="7"/>
      <c r="B44" s="7"/>
      <c r="C44" s="8"/>
      <c r="D44" s="8"/>
      <c r="E44" s="8"/>
      <c r="F44" s="8"/>
    </row>
    <row r="45" spans="1:6" ht="12">
      <c r="A45" s="7"/>
      <c r="B45" s="7"/>
      <c r="C45" s="8"/>
      <c r="D45" s="8"/>
      <c r="E45" s="8"/>
      <c r="F45" s="8"/>
    </row>
    <row r="46" spans="1:6" ht="12">
      <c r="A46" s="7"/>
      <c r="B46" s="7"/>
      <c r="C46" s="8"/>
      <c r="D46" s="8"/>
      <c r="E46" s="8"/>
      <c r="F46" s="8"/>
    </row>
    <row r="47" spans="1:6" ht="12">
      <c r="A47" s="7"/>
      <c r="B47" s="7"/>
      <c r="C47" s="8"/>
      <c r="D47" s="8"/>
      <c r="E47" s="8"/>
      <c r="F47" s="8"/>
    </row>
    <row r="48" spans="1:6" ht="12">
      <c r="A48" s="7"/>
      <c r="B48" s="7"/>
      <c r="C48" s="8"/>
      <c r="D48" s="8"/>
      <c r="E48" s="8"/>
      <c r="F48" s="8"/>
    </row>
    <row r="49" spans="1:6" ht="12">
      <c r="A49" s="7"/>
      <c r="B49" s="7"/>
      <c r="C49" s="8"/>
      <c r="D49" s="8"/>
      <c r="E49" s="8"/>
      <c r="F49" s="8"/>
    </row>
    <row r="50" spans="1:6" ht="15.75">
      <c r="A50" s="13" t="s">
        <v>35</v>
      </c>
      <c r="B50" s="7"/>
      <c r="C50" s="8"/>
      <c r="D50" s="8"/>
      <c r="E50" s="8"/>
      <c r="F50" s="8"/>
    </row>
    <row r="51" spans="1:6" ht="12">
      <c r="A51" s="7"/>
      <c r="B51" s="16" t="s">
        <v>25</v>
      </c>
      <c r="C51" s="17" t="s">
        <v>26</v>
      </c>
      <c r="D51" s="17" t="s">
        <v>28</v>
      </c>
      <c r="E51" s="17" t="s">
        <v>29</v>
      </c>
      <c r="F51" s="17" t="s">
        <v>30</v>
      </c>
    </row>
    <row r="52" spans="1:6" ht="12.75" thickBot="1">
      <c r="A52" s="6" t="s">
        <v>24</v>
      </c>
      <c r="B52" s="14" t="s">
        <v>33</v>
      </c>
      <c r="C52" s="15" t="s">
        <v>27</v>
      </c>
      <c r="D52" s="15" t="s">
        <v>32</v>
      </c>
      <c r="E52" s="15" t="s">
        <v>32</v>
      </c>
      <c r="F52" s="15" t="s">
        <v>32</v>
      </c>
    </row>
    <row r="53" spans="1:6" ht="15" thickBot="1">
      <c r="A53" s="27" t="s">
        <v>0</v>
      </c>
      <c r="B53" s="28">
        <v>1.44E-05</v>
      </c>
      <c r="C53" s="29">
        <v>0.35</v>
      </c>
      <c r="D53" s="30">
        <v>3.26E-07</v>
      </c>
      <c r="E53" s="30">
        <v>4.01E-08</v>
      </c>
      <c r="F53" s="31">
        <v>4.46E-08</v>
      </c>
    </row>
    <row r="54" spans="1:6" ht="12">
      <c r="A54" s="7"/>
      <c r="B54" s="7"/>
      <c r="C54" s="8"/>
      <c r="D54" s="8"/>
      <c r="E54" s="8"/>
      <c r="F54" s="8"/>
    </row>
    <row r="55" spans="1:6" ht="12">
      <c r="A55" s="7"/>
      <c r="B55" s="7"/>
      <c r="C55" s="8"/>
      <c r="D55" s="8"/>
      <c r="E55" s="8"/>
      <c r="F55" s="8"/>
    </row>
    <row r="56" spans="1:6" ht="15.75">
      <c r="A56" s="13" t="s">
        <v>40</v>
      </c>
      <c r="B56" s="12"/>
      <c r="C56" s="8"/>
      <c r="D56" s="8"/>
      <c r="E56" s="8"/>
      <c r="F56" s="8"/>
    </row>
    <row r="57" spans="1:6" ht="13.5">
      <c r="A57" s="73" t="s">
        <v>38</v>
      </c>
      <c r="B57" s="74"/>
      <c r="C57" s="38">
        <f>(Dair*Vair+Dwater*Vwater*(Rcste*T)/(B53)+Dsoil*Vsoil*(foc*0.41*10^C53*Rcste*T)/(B53))/(Vair+Vwater*(Rcste*T)/(B53)+Vsoil*(foc*0.41*10^C53*Rcste*T)/(B53))</f>
        <v>0.6723211129069898</v>
      </c>
      <c r="D57" s="52" t="s">
        <v>6</v>
      </c>
      <c r="E57" s="8"/>
      <c r="F57" s="8"/>
    </row>
    <row r="58" spans="1:4" ht="15" thickBot="1">
      <c r="A58" s="75" t="s">
        <v>39</v>
      </c>
      <c r="B58" s="76"/>
      <c r="C58" s="39">
        <f>(Vair*D53+F53*Vwater*(Rcste*T)/(B53)+E53*Vsoil*(foc*0.41*10^C53*Rcste*T)/(B53))/(Vair+Vwater*(Rcste*T)/(B53)+Vsoil*(foc*0.41*10^C53*Rcste*T)/(B53))</f>
        <v>1.382567027110565E-07</v>
      </c>
      <c r="D58" s="53" t="s">
        <v>32</v>
      </c>
    </row>
    <row r="59" spans="1:4" ht="13.5" customHeight="1" thickBot="1">
      <c r="A59" s="69" t="s">
        <v>2</v>
      </c>
      <c r="B59" s="70"/>
      <c r="C59" s="45">
        <f>EXP(1)*(SQRT(C57/C58))*TANH(PI()*radius/SQRT(C57/C58))*EXP((PI()/2-2*ATAN(EXP(PI()*radius/SQRT(C57/C58))))/(SINH(PI()*radius/SQRT(C57/C58))))</f>
        <v>5992.002956481877</v>
      </c>
      <c r="D59" s="55" t="s">
        <v>31</v>
      </c>
    </row>
    <row r="60" ht="13.5" customHeight="1"/>
    <row r="61" spans="1:6" ht="12">
      <c r="A61" s="7"/>
      <c r="B61" s="7"/>
      <c r="C61" s="8"/>
      <c r="D61" s="8"/>
      <c r="E61" s="8"/>
      <c r="F61" s="8"/>
    </row>
    <row r="63" spans="1:4" ht="15.75">
      <c r="A63" s="88" t="s">
        <v>55</v>
      </c>
      <c r="B63" s="88"/>
      <c r="C63" s="88"/>
      <c r="D63" s="8"/>
    </row>
    <row r="64" spans="1:4" ht="15" thickBot="1">
      <c r="A64" s="73" t="s">
        <v>56</v>
      </c>
      <c r="B64" s="74"/>
      <c r="C64" s="87">
        <f>(SQRT(C40/C41)+SQRT(C57/C58))/2+SQRT(C57/C58)*(0.5)^(1+SQRT(C40/C41)/SQRT(C57/C58))+SQRT(C40/C41)*(0.5)^(1+SQRT(C57/C58)/SQRT(C40/C41))</f>
        <v>2914.96667740138</v>
      </c>
      <c r="D64" s="52" t="s">
        <v>31</v>
      </c>
    </row>
    <row r="65" spans="1:4" ht="15" thickBot="1">
      <c r="A65" s="71" t="s">
        <v>3</v>
      </c>
      <c r="B65" s="72"/>
      <c r="C65" s="51">
        <f>EXP(1)*(zsec)*TANH(PI()*radius/zsec)*EXP((PI()/2-2*ATAN(EXP(PI()*radius/zsec)))/(SINH(PI()*radius/zsec)))</f>
        <v>7896.355150780384</v>
      </c>
      <c r="D65" s="56" t="s">
        <v>31</v>
      </c>
    </row>
    <row r="66" ht="12.75"/>
    <row r="69" spans="1:2" ht="15" customHeight="1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</sheetData>
  <mergeCells count="20">
    <mergeCell ref="A63:C63"/>
    <mergeCell ref="A64:B64"/>
    <mergeCell ref="A65:B65"/>
    <mergeCell ref="A3:F3"/>
    <mergeCell ref="D14:F14"/>
    <mergeCell ref="D15:F15"/>
    <mergeCell ref="D13:F13"/>
    <mergeCell ref="A42:B42"/>
    <mergeCell ref="A59:B59"/>
    <mergeCell ref="A57:B57"/>
    <mergeCell ref="A58:B58"/>
    <mergeCell ref="A23:B23"/>
    <mergeCell ref="A24:E30"/>
    <mergeCell ref="D7:F7"/>
    <mergeCell ref="D8:F8"/>
    <mergeCell ref="D9:F9"/>
    <mergeCell ref="D10:F10"/>
    <mergeCell ref="D11:F11"/>
    <mergeCell ref="D12:F12"/>
    <mergeCell ref="A19:E21"/>
  </mergeCells>
  <printOptions gridLines="1"/>
  <pageMargins left="0.75" right="0.75" top="1" bottom="1" header="0.4921259845" footer="0.4921259845"/>
  <pageSetup orientation="landscape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Ecological Risk Prevention</cp:lastModifiedBy>
  <cp:lastPrinted>2000-09-12T12:00:35Z</cp:lastPrinted>
  <dcterms:created xsi:type="dcterms:W3CDTF">2000-03-29T10:13:28Z</dcterms:created>
  <cp:category/>
  <cp:version/>
  <cp:contentType/>
  <cp:contentStatus/>
</cp:coreProperties>
</file>